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marketingrow-my.sharepoint.com/personal/vishal_marketingrow_com/Documents/Documents/HRWARE/Blog/"/>
    </mc:Choice>
  </mc:AlternateContent>
  <xr:revisionPtr revIDLastSave="1" documentId="11_500F92B93B43941E89EE5CE37E2704BC2EEC8B09" xr6:coauthVersionLast="45" xr6:coauthVersionMax="45" xr10:uidLastSave="{CE0B3BE7-F0C4-44AD-A884-3F64F834EBF2}"/>
  <bookViews>
    <workbookView xWindow="-48" yWindow="-48" windowWidth="23136" windowHeight="12456" xr2:uid="{00000000-000D-0000-FFFF-FFFF00000000}"/>
  </bookViews>
  <sheets>
    <sheet name="Payroll Subsidy by Employee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2" l="1"/>
  <c r="E7" i="2"/>
  <c r="F7" i="2"/>
  <c r="G7" i="2"/>
  <c r="G8" i="2" s="1"/>
  <c r="G12" i="2" s="1"/>
  <c r="G13" i="2" s="1"/>
  <c r="G17" i="2" s="1"/>
  <c r="G18" i="2" s="1"/>
  <c r="G22" i="2" s="1"/>
  <c r="H7" i="2"/>
  <c r="I7" i="2"/>
  <c r="J7" i="2"/>
  <c r="K7" i="2"/>
  <c r="K8" i="2" s="1"/>
  <c r="K12" i="2" s="1"/>
  <c r="K13" i="2" s="1"/>
  <c r="K17" i="2" s="1"/>
  <c r="K18" i="2" s="1"/>
  <c r="L7" i="2"/>
  <c r="C7" i="2"/>
  <c r="D21" i="2"/>
  <c r="E21" i="2"/>
  <c r="F21" i="2"/>
  <c r="G21" i="2"/>
  <c r="H21" i="2"/>
  <c r="I21" i="2"/>
  <c r="J21" i="2"/>
  <c r="K21" i="2"/>
  <c r="L21" i="2"/>
  <c r="C21" i="2"/>
  <c r="N7" i="2"/>
  <c r="N8" i="2" s="1"/>
  <c r="E8" i="2"/>
  <c r="E12" i="2" s="1"/>
  <c r="F8" i="2"/>
  <c r="F12" i="2" s="1"/>
  <c r="H8" i="2"/>
  <c r="I8" i="2"/>
  <c r="I12" i="2" s="1"/>
  <c r="J8" i="2"/>
  <c r="J12" i="2" s="1"/>
  <c r="L8" i="2"/>
  <c r="L12" i="2" s="1"/>
  <c r="C8" i="2"/>
  <c r="C12" i="2" s="1"/>
  <c r="C13" i="2" s="1"/>
  <c r="C17" i="2" s="1"/>
  <c r="D8" i="2"/>
  <c r="D12" i="2" s="1"/>
  <c r="D13" i="2" l="1"/>
  <c r="D17" i="2" s="1"/>
  <c r="K22" i="2"/>
  <c r="K23" i="2" s="1"/>
  <c r="H12" i="2"/>
  <c r="H13" i="2" s="1"/>
  <c r="L13" i="2"/>
  <c r="L17" i="2" s="1"/>
  <c r="F13" i="2"/>
  <c r="J13" i="2"/>
  <c r="E13" i="2"/>
  <c r="E17" i="2" s="1"/>
  <c r="E18" i="2" s="1"/>
  <c r="I13" i="2"/>
  <c r="I17" i="2" s="1"/>
  <c r="I18" i="2" s="1"/>
  <c r="G23" i="2"/>
  <c r="D18" i="2"/>
  <c r="C18" i="2"/>
  <c r="N12" i="2"/>
  <c r="N13" i="2" s="1"/>
  <c r="L18" i="2" l="1"/>
  <c r="H17" i="2"/>
  <c r="H18" i="2" s="1"/>
  <c r="E22" i="2"/>
  <c r="E23" i="2" s="1"/>
  <c r="J17" i="2"/>
  <c r="J18" i="2" s="1"/>
  <c r="L22" i="2"/>
  <c r="L23" i="2" s="1"/>
  <c r="F17" i="2"/>
  <c r="F18" i="2" s="1"/>
  <c r="D22" i="2"/>
  <c r="D23" i="2" s="1"/>
  <c r="I22" i="2"/>
  <c r="I23" i="2" s="1"/>
  <c r="C22" i="2"/>
  <c r="N17" i="2" l="1"/>
  <c r="N18" i="2" s="1"/>
  <c r="J22" i="2"/>
  <c r="J23" i="2" s="1"/>
  <c r="F22" i="2"/>
  <c r="N22" i="2" s="1"/>
  <c r="N23" i="2" s="1"/>
  <c r="H23" i="2"/>
  <c r="H22" i="2"/>
  <c r="C23" i="2"/>
  <c r="F23" i="2" l="1"/>
</calcChain>
</file>

<file path=xl/sharedStrings.xml><?xml version="1.0" encoding="utf-8"?>
<sst xmlns="http://schemas.openxmlformats.org/spreadsheetml/2006/main" count="40" uniqueCount="31">
  <si>
    <t>Jane Doe</t>
  </si>
  <si>
    <t>John Snow</t>
  </si>
  <si>
    <t>Paul Smith</t>
  </si>
  <si>
    <t>Lori Small</t>
  </si>
  <si>
    <t>Eddy Singh</t>
  </si>
  <si>
    <t>Subsidy for March</t>
  </si>
  <si>
    <t>Balance of Subsidy Remaining:</t>
  </si>
  <si>
    <t>Lilian Abrams</t>
  </si>
  <si>
    <t>Carter Wilson</t>
  </si>
  <si>
    <t>Emily Ng</t>
  </si>
  <si>
    <t>Abdul Gosh</t>
  </si>
  <si>
    <t>Walter Noone</t>
  </si>
  <si>
    <t>March</t>
  </si>
  <si>
    <t>April</t>
  </si>
  <si>
    <t>Wages for April 1 - 30</t>
  </si>
  <si>
    <t>Subsidy for April</t>
  </si>
  <si>
    <t>May</t>
  </si>
  <si>
    <t>Wages for May 1 - 30</t>
  </si>
  <si>
    <t>Subsidy for May</t>
  </si>
  <si>
    <t>June</t>
  </si>
  <si>
    <t>Subsidy for June</t>
  </si>
  <si>
    <t xml:space="preserve">Maximum Subsidy per Employee </t>
  </si>
  <si>
    <t>Employer Max</t>
  </si>
  <si>
    <t>Balance Remaining:</t>
  </si>
  <si>
    <t>Tax Deduction:</t>
  </si>
  <si>
    <t>Wages for Mar 18 - 31*</t>
  </si>
  <si>
    <t>Notes:</t>
  </si>
  <si>
    <t>Wages for June 1 - 20**</t>
  </si>
  <si>
    <t>** You will need to manually calculate the gross pay amount for the prorated portion of the month.</t>
  </si>
  <si>
    <t>*  You will need to manually calculate the gross pay amount for the prorated portion of the month.</t>
  </si>
  <si>
    <t>Payroll Subsidy Calculations
 for March 18th - June 20th,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</si>
</sst>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164" fontId="0" fillId="0" borderId="1" xfId="0" applyNumberFormat="1" applyBorder="1"/>
    <xf numFmtId="164" fontId="0" fillId="0" borderId="1" xfId="1" applyFont="1" applyBorder="1"/>
    <xf numFmtId="164" fontId="0" fillId="0" borderId="0" xfId="1" applyFont="1" applyBorder="1" applyAlignment="1">
      <alignment horizontal="right"/>
    </xf>
    <xf numFmtId="0" fontId="0" fillId="4" borderId="0" xfId="0" applyFill="1"/>
    <xf numFmtId="0" fontId="0" fillId="2" borderId="2" xfId="0" applyFill="1" applyBorder="1"/>
    <xf numFmtId="0" fontId="3" fillId="2" borderId="3" xfId="0" applyFont="1" applyFill="1" applyBorder="1" applyAlignment="1">
      <alignment wrapText="1"/>
    </xf>
    <xf numFmtId="0" fontId="0" fillId="2" borderId="3" xfId="0" applyFill="1" applyBorder="1"/>
    <xf numFmtId="0" fontId="2" fillId="2" borderId="4" xfId="0" applyFont="1" applyFill="1" applyBorder="1" applyAlignment="1">
      <alignment horizontal="center" wrapText="1"/>
    </xf>
    <xf numFmtId="0" fontId="0" fillId="3" borderId="5" xfId="0" applyFill="1" applyBorder="1"/>
    <xf numFmtId="0" fontId="2" fillId="3" borderId="0" xfId="0" applyFont="1" applyFill="1" applyBorder="1"/>
    <xf numFmtId="0" fontId="2" fillId="3" borderId="6" xfId="0" applyFont="1" applyFill="1" applyBorder="1"/>
    <xf numFmtId="0" fontId="0" fillId="0" borderId="5" xfId="0" applyBorder="1"/>
    <xf numFmtId="164" fontId="0" fillId="0" borderId="0" xfId="1" applyFont="1" applyBorder="1"/>
    <xf numFmtId="0" fontId="0" fillId="0" borderId="0" xfId="0" applyBorder="1"/>
    <xf numFmtId="164" fontId="2" fillId="0" borderId="6" xfId="1" applyFont="1" applyBorder="1"/>
    <xf numFmtId="0" fontId="2" fillId="0" borderId="5" xfId="0" applyFont="1" applyBorder="1"/>
    <xf numFmtId="0" fontId="0" fillId="0" borderId="6" xfId="0" applyBorder="1"/>
    <xf numFmtId="164" fontId="0" fillId="0" borderId="6" xfId="0" applyNumberFormat="1" applyBorder="1"/>
    <xf numFmtId="164" fontId="0" fillId="0" borderId="0" xfId="0" applyNumberFormat="1" applyBorder="1"/>
    <xf numFmtId="0" fontId="0" fillId="0" borderId="7" xfId="0" applyBorder="1"/>
    <xf numFmtId="164" fontId="0" fillId="0" borderId="1" xfId="1" applyFont="1" applyBorder="1" applyAlignment="1">
      <alignment horizontal="right"/>
    </xf>
    <xf numFmtId="164" fontId="0" fillId="0" borderId="8" xfId="0" applyNumberFormat="1" applyBorder="1"/>
    <xf numFmtId="0" fontId="3" fillId="2" borderId="3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</xdr:colOff>
      <xdr:row>1</xdr:row>
      <xdr:rowOff>213360</xdr:rowOff>
    </xdr:from>
    <xdr:to>
      <xdr:col>1</xdr:col>
      <xdr:colOff>1706880</xdr:colOff>
      <xdr:row>1</xdr:row>
      <xdr:rowOff>490906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F2A0FE-D94F-446E-AC47-EB7DBA925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" y="289560"/>
          <a:ext cx="1600200" cy="277546"/>
        </a:xfrm>
        <a:prstGeom prst="rect">
          <a:avLst/>
        </a:prstGeom>
      </xdr:spPr>
    </xdr:pic>
    <xdr:clientData/>
  </xdr:twoCellAnchor>
  <xdr:twoCellAnchor editAs="oneCell">
    <xdr:from>
      <xdr:col>12</xdr:col>
      <xdr:colOff>541020</xdr:colOff>
      <xdr:row>1</xdr:row>
      <xdr:rowOff>205740</xdr:rowOff>
    </xdr:from>
    <xdr:to>
      <xdr:col>13</xdr:col>
      <xdr:colOff>886054</xdr:colOff>
      <xdr:row>1</xdr:row>
      <xdr:rowOff>443754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E62287F-5415-423F-A3E1-89836E90D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765280" y="281940"/>
          <a:ext cx="1556614" cy="238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7"/>
  <sheetViews>
    <sheetView tabSelected="1" workbookViewId="0">
      <selection activeCell="E2" sqref="E2:I2"/>
    </sheetView>
  </sheetViews>
  <sheetFormatPr defaultRowHeight="14.4" x14ac:dyDescent="0.3"/>
  <cols>
    <col min="1" max="1" width="8.88671875" style="4"/>
    <col min="2" max="2" width="27" style="4" customWidth="1"/>
    <col min="3" max="12" width="12.77734375" style="4" customWidth="1"/>
    <col min="13" max="13" width="17.6640625" style="4" bestFit="1" customWidth="1"/>
    <col min="14" max="14" width="14.44140625" style="4" customWidth="1"/>
    <col min="15" max="16384" width="8.88671875" style="4"/>
  </cols>
  <sheetData>
    <row r="1" spans="2:14" ht="6" customHeight="1" x14ac:dyDescent="0.3"/>
    <row r="2" spans="2:14" ht="59.4" customHeight="1" x14ac:dyDescent="0.5">
      <c r="B2" s="5"/>
      <c r="C2" s="6"/>
      <c r="D2" s="6"/>
      <c r="E2" s="23" t="s">
        <v>30</v>
      </c>
      <c r="F2" s="23"/>
      <c r="G2" s="23"/>
      <c r="H2" s="23"/>
      <c r="I2" s="23"/>
      <c r="J2" s="6"/>
      <c r="K2" s="6"/>
      <c r="L2" s="7"/>
      <c r="M2" s="7"/>
      <c r="N2" s="8"/>
    </row>
    <row r="3" spans="2:14" x14ac:dyDescent="0.3">
      <c r="B3" s="9"/>
      <c r="C3" s="10" t="s">
        <v>7</v>
      </c>
      <c r="D3" s="10" t="s">
        <v>0</v>
      </c>
      <c r="E3" s="10" t="s">
        <v>8</v>
      </c>
      <c r="F3" s="10" t="s">
        <v>1</v>
      </c>
      <c r="G3" s="10" t="s">
        <v>9</v>
      </c>
      <c r="H3" s="10" t="s">
        <v>2</v>
      </c>
      <c r="I3" s="10" t="s">
        <v>10</v>
      </c>
      <c r="J3" s="10" t="s">
        <v>3</v>
      </c>
      <c r="K3" s="10" t="s">
        <v>11</v>
      </c>
      <c r="L3" s="10" t="s">
        <v>4</v>
      </c>
      <c r="M3" s="10"/>
      <c r="N3" s="11" t="s">
        <v>22</v>
      </c>
    </row>
    <row r="4" spans="2:14" x14ac:dyDescent="0.3">
      <c r="B4" s="12" t="s">
        <v>21</v>
      </c>
      <c r="C4" s="13">
        <v>1375</v>
      </c>
      <c r="D4" s="13">
        <v>1375</v>
      </c>
      <c r="E4" s="13">
        <v>1375</v>
      </c>
      <c r="F4" s="13">
        <v>1375</v>
      </c>
      <c r="G4" s="13">
        <v>1375</v>
      </c>
      <c r="H4" s="13">
        <v>1375</v>
      </c>
      <c r="I4" s="13">
        <v>1375</v>
      </c>
      <c r="J4" s="13">
        <v>1375</v>
      </c>
      <c r="K4" s="13">
        <v>1375</v>
      </c>
      <c r="L4" s="13">
        <v>1375</v>
      </c>
      <c r="M4" s="14"/>
      <c r="N4" s="15">
        <v>25000</v>
      </c>
    </row>
    <row r="5" spans="2:14" x14ac:dyDescent="0.3">
      <c r="B5" s="16" t="s">
        <v>12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7"/>
    </row>
    <row r="6" spans="2:14" x14ac:dyDescent="0.3">
      <c r="B6" s="12" t="s">
        <v>25</v>
      </c>
      <c r="C6" s="13">
        <v>3200</v>
      </c>
      <c r="D6" s="13">
        <v>2727.27</v>
      </c>
      <c r="E6" s="13">
        <v>3152</v>
      </c>
      <c r="F6" s="13">
        <v>1515.15</v>
      </c>
      <c r="G6" s="13">
        <v>1250</v>
      </c>
      <c r="H6" s="13">
        <v>1295</v>
      </c>
      <c r="I6" s="13">
        <v>1011</v>
      </c>
      <c r="J6" s="13">
        <v>2500</v>
      </c>
      <c r="K6" s="13">
        <v>2000</v>
      </c>
      <c r="L6" s="13">
        <v>2315</v>
      </c>
      <c r="M6" s="13"/>
      <c r="N6" s="17"/>
    </row>
    <row r="7" spans="2:14" x14ac:dyDescent="0.3">
      <c r="B7" s="12" t="s">
        <v>5</v>
      </c>
      <c r="C7" s="2">
        <f>IF(C6*10%&gt;C4, C4, C6*10%)</f>
        <v>320</v>
      </c>
      <c r="D7" s="2">
        <f t="shared" ref="D7:L7" si="0">IF(D6*10%&gt;D4, D4, D6*10%)</f>
        <v>272.72700000000003</v>
      </c>
      <c r="E7" s="2">
        <f t="shared" si="0"/>
        <v>315.20000000000005</v>
      </c>
      <c r="F7" s="2">
        <f t="shared" si="0"/>
        <v>151.51500000000001</v>
      </c>
      <c r="G7" s="2">
        <f t="shared" si="0"/>
        <v>125</v>
      </c>
      <c r="H7" s="2">
        <f t="shared" si="0"/>
        <v>129.5</v>
      </c>
      <c r="I7" s="2">
        <f t="shared" si="0"/>
        <v>101.10000000000001</v>
      </c>
      <c r="J7" s="2">
        <f t="shared" si="0"/>
        <v>250</v>
      </c>
      <c r="K7" s="2">
        <f t="shared" si="0"/>
        <v>200</v>
      </c>
      <c r="L7" s="2">
        <f t="shared" si="0"/>
        <v>231.5</v>
      </c>
      <c r="M7" s="3" t="s">
        <v>24</v>
      </c>
      <c r="N7" s="18">
        <f>SUM(C7:L7)</f>
        <v>2096.5420000000004</v>
      </c>
    </row>
    <row r="8" spans="2:14" x14ac:dyDescent="0.3">
      <c r="B8" s="12" t="s">
        <v>6</v>
      </c>
      <c r="C8" s="13">
        <f>C4-C7</f>
        <v>1055</v>
      </c>
      <c r="D8" s="13">
        <f>D4-D7</f>
        <v>1102.2729999999999</v>
      </c>
      <c r="E8" s="13">
        <f t="shared" ref="E8:L8" si="1">E4-E7</f>
        <v>1059.8</v>
      </c>
      <c r="F8" s="13">
        <f t="shared" si="1"/>
        <v>1223.4849999999999</v>
      </c>
      <c r="G8" s="13">
        <f t="shared" si="1"/>
        <v>1250</v>
      </c>
      <c r="H8" s="13">
        <f t="shared" si="1"/>
        <v>1245.5</v>
      </c>
      <c r="I8" s="13">
        <f t="shared" si="1"/>
        <v>1273.9000000000001</v>
      </c>
      <c r="J8" s="13">
        <f t="shared" si="1"/>
        <v>1125</v>
      </c>
      <c r="K8" s="13">
        <f t="shared" si="1"/>
        <v>1175</v>
      </c>
      <c r="L8" s="13">
        <f t="shared" si="1"/>
        <v>1143.5</v>
      </c>
      <c r="M8" s="3" t="s">
        <v>23</v>
      </c>
      <c r="N8" s="18">
        <f>N4-N7</f>
        <v>22903.457999999999</v>
      </c>
    </row>
    <row r="9" spans="2:14" x14ac:dyDescent="0.3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7"/>
    </row>
    <row r="10" spans="2:14" x14ac:dyDescent="0.3">
      <c r="B10" s="16" t="s">
        <v>13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7"/>
    </row>
    <row r="11" spans="2:14" x14ac:dyDescent="0.3">
      <c r="B11" s="12" t="s">
        <v>14</v>
      </c>
      <c r="C11" s="13">
        <v>7200</v>
      </c>
      <c r="D11" s="13">
        <v>6060</v>
      </c>
      <c r="E11" s="13">
        <v>7000</v>
      </c>
      <c r="F11" s="13">
        <v>3366</v>
      </c>
      <c r="G11" s="13">
        <v>2780</v>
      </c>
      <c r="H11" s="13">
        <v>2877</v>
      </c>
      <c r="I11" s="13">
        <v>2245</v>
      </c>
      <c r="J11" s="13">
        <v>5550</v>
      </c>
      <c r="K11" s="13">
        <v>4445</v>
      </c>
      <c r="L11" s="13">
        <v>5144</v>
      </c>
      <c r="M11" s="13"/>
      <c r="N11" s="17"/>
    </row>
    <row r="12" spans="2:14" x14ac:dyDescent="0.3">
      <c r="B12" s="12" t="s">
        <v>15</v>
      </c>
      <c r="C12" s="2">
        <f>IF(C11*10%&gt;C8, C8, C11*10%)</f>
        <v>720</v>
      </c>
      <c r="D12" s="2">
        <f t="shared" ref="D12:L12" si="2">IF(D11*10%&gt;D8, D8, D11*10%)</f>
        <v>606</v>
      </c>
      <c r="E12" s="2">
        <f t="shared" si="2"/>
        <v>700</v>
      </c>
      <c r="F12" s="2">
        <f t="shared" si="2"/>
        <v>336.6</v>
      </c>
      <c r="G12" s="2">
        <f t="shared" si="2"/>
        <v>278</v>
      </c>
      <c r="H12" s="2">
        <f t="shared" si="2"/>
        <v>287.7</v>
      </c>
      <c r="I12" s="2">
        <f t="shared" si="2"/>
        <v>224.5</v>
      </c>
      <c r="J12" s="2">
        <f t="shared" si="2"/>
        <v>555</v>
      </c>
      <c r="K12" s="2">
        <f t="shared" si="2"/>
        <v>444.5</v>
      </c>
      <c r="L12" s="2">
        <f t="shared" si="2"/>
        <v>514.4</v>
      </c>
      <c r="M12" s="3" t="s">
        <v>24</v>
      </c>
      <c r="N12" s="18">
        <f>SUM(C12:L12)</f>
        <v>4666.6999999999989</v>
      </c>
    </row>
    <row r="13" spans="2:14" x14ac:dyDescent="0.3">
      <c r="B13" s="12" t="s">
        <v>6</v>
      </c>
      <c r="C13" s="13">
        <f>C8-C12</f>
        <v>335</v>
      </c>
      <c r="D13" s="13">
        <f t="shared" ref="D13:L13" si="3">D8-D12</f>
        <v>496.27299999999991</v>
      </c>
      <c r="E13" s="13">
        <f t="shared" si="3"/>
        <v>359.79999999999995</v>
      </c>
      <c r="F13" s="13">
        <f t="shared" si="3"/>
        <v>886.88499999999988</v>
      </c>
      <c r="G13" s="13">
        <f t="shared" si="3"/>
        <v>972</v>
      </c>
      <c r="H13" s="13">
        <f t="shared" si="3"/>
        <v>957.8</v>
      </c>
      <c r="I13" s="13">
        <f t="shared" si="3"/>
        <v>1049.4000000000001</v>
      </c>
      <c r="J13" s="13">
        <f t="shared" si="3"/>
        <v>570</v>
      </c>
      <c r="K13" s="13">
        <f t="shared" si="3"/>
        <v>730.5</v>
      </c>
      <c r="L13" s="13">
        <f t="shared" si="3"/>
        <v>629.1</v>
      </c>
      <c r="M13" s="3" t="s">
        <v>23</v>
      </c>
      <c r="N13" s="18">
        <f>N8-N12</f>
        <v>18236.758000000002</v>
      </c>
    </row>
    <row r="14" spans="2:14" x14ac:dyDescent="0.3">
      <c r="B14" s="12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7"/>
    </row>
    <row r="15" spans="2:14" x14ac:dyDescent="0.3">
      <c r="B15" s="16" t="s">
        <v>16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7"/>
    </row>
    <row r="16" spans="2:14" x14ac:dyDescent="0.3">
      <c r="B16" s="12" t="s">
        <v>17</v>
      </c>
      <c r="C16" s="13">
        <v>7200</v>
      </c>
      <c r="D16" s="13">
        <v>6060</v>
      </c>
      <c r="E16" s="13">
        <v>7000</v>
      </c>
      <c r="F16" s="13">
        <v>3366</v>
      </c>
      <c r="G16" s="13">
        <v>2780</v>
      </c>
      <c r="H16" s="13">
        <v>2877</v>
      </c>
      <c r="I16" s="13">
        <v>2245</v>
      </c>
      <c r="J16" s="13">
        <v>5550</v>
      </c>
      <c r="K16" s="13">
        <v>4445</v>
      </c>
      <c r="L16" s="13">
        <v>5144</v>
      </c>
      <c r="M16" s="13"/>
      <c r="N16" s="17"/>
    </row>
    <row r="17" spans="2:14" x14ac:dyDescent="0.3">
      <c r="B17" s="12" t="s">
        <v>18</v>
      </c>
      <c r="C17" s="2">
        <f>IF(C16*10%&gt;C13, C13, C16*10%)</f>
        <v>335</v>
      </c>
      <c r="D17" s="2">
        <f t="shared" ref="D17:L17" si="4">IF(D16*10%&gt;D13, D13, D16*10%)</f>
        <v>496.27299999999991</v>
      </c>
      <c r="E17" s="2">
        <f t="shared" si="4"/>
        <v>359.79999999999995</v>
      </c>
      <c r="F17" s="2">
        <f t="shared" si="4"/>
        <v>336.6</v>
      </c>
      <c r="G17" s="2">
        <f t="shared" si="4"/>
        <v>278</v>
      </c>
      <c r="H17" s="2">
        <f t="shared" si="4"/>
        <v>287.7</v>
      </c>
      <c r="I17" s="2">
        <f t="shared" si="4"/>
        <v>224.5</v>
      </c>
      <c r="J17" s="2">
        <f t="shared" si="4"/>
        <v>555</v>
      </c>
      <c r="K17" s="2">
        <f t="shared" si="4"/>
        <v>444.5</v>
      </c>
      <c r="L17" s="2">
        <f t="shared" si="4"/>
        <v>514.4</v>
      </c>
      <c r="M17" s="3" t="s">
        <v>24</v>
      </c>
      <c r="N17" s="18">
        <f>SUM(C17:L17)</f>
        <v>3831.7729999999997</v>
      </c>
    </row>
    <row r="18" spans="2:14" x14ac:dyDescent="0.3">
      <c r="B18" s="12" t="s">
        <v>6</v>
      </c>
      <c r="C18" s="13">
        <f>C13-C17</f>
        <v>0</v>
      </c>
      <c r="D18" s="13">
        <f t="shared" ref="D18:L18" si="5">D13-D17</f>
        <v>0</v>
      </c>
      <c r="E18" s="13">
        <f t="shared" si="5"/>
        <v>0</v>
      </c>
      <c r="F18" s="13">
        <f t="shared" si="5"/>
        <v>550.28499999999985</v>
      </c>
      <c r="G18" s="13">
        <f t="shared" si="5"/>
        <v>694</v>
      </c>
      <c r="H18" s="13">
        <f t="shared" si="5"/>
        <v>670.09999999999991</v>
      </c>
      <c r="I18" s="13">
        <f t="shared" si="5"/>
        <v>824.90000000000009</v>
      </c>
      <c r="J18" s="13">
        <f t="shared" si="5"/>
        <v>15</v>
      </c>
      <c r="K18" s="13">
        <f t="shared" si="5"/>
        <v>286</v>
      </c>
      <c r="L18" s="13">
        <f t="shared" si="5"/>
        <v>114.70000000000005</v>
      </c>
      <c r="M18" s="3" t="s">
        <v>23</v>
      </c>
      <c r="N18" s="18">
        <f>N13-N17</f>
        <v>14404.985000000002</v>
      </c>
    </row>
    <row r="19" spans="2:14" x14ac:dyDescent="0.3"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7"/>
    </row>
    <row r="20" spans="2:14" x14ac:dyDescent="0.3">
      <c r="B20" s="16" t="s">
        <v>19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7"/>
    </row>
    <row r="21" spans="2:14" x14ac:dyDescent="0.3">
      <c r="B21" s="12" t="s">
        <v>27</v>
      </c>
      <c r="C21" s="19">
        <f>C16*66%</f>
        <v>4752</v>
      </c>
      <c r="D21" s="19">
        <f t="shared" ref="D21:L21" si="6">D16*66%</f>
        <v>3999.6000000000004</v>
      </c>
      <c r="E21" s="19">
        <f t="shared" si="6"/>
        <v>4620</v>
      </c>
      <c r="F21" s="19">
        <f t="shared" si="6"/>
        <v>2221.56</v>
      </c>
      <c r="G21" s="19">
        <f t="shared" si="6"/>
        <v>1834.8000000000002</v>
      </c>
      <c r="H21" s="19">
        <f t="shared" si="6"/>
        <v>1898.8200000000002</v>
      </c>
      <c r="I21" s="19">
        <f t="shared" si="6"/>
        <v>1481.7</v>
      </c>
      <c r="J21" s="19">
        <f t="shared" si="6"/>
        <v>3663</v>
      </c>
      <c r="K21" s="19">
        <f t="shared" si="6"/>
        <v>2933.7000000000003</v>
      </c>
      <c r="L21" s="19">
        <f t="shared" si="6"/>
        <v>3395.04</v>
      </c>
      <c r="M21" s="14"/>
      <c r="N21" s="17"/>
    </row>
    <row r="22" spans="2:14" x14ac:dyDescent="0.3">
      <c r="B22" s="12" t="s">
        <v>20</v>
      </c>
      <c r="C22" s="1">
        <f>IF(C21*10%&gt;C18, C18, C21*10%)</f>
        <v>0</v>
      </c>
      <c r="D22" s="1">
        <f t="shared" ref="D22:L22" si="7">IF(D21*10%&gt;D18, D18, D21*10%)</f>
        <v>0</v>
      </c>
      <c r="E22" s="1">
        <f t="shared" si="7"/>
        <v>0</v>
      </c>
      <c r="F22" s="1">
        <f t="shared" si="7"/>
        <v>222.15600000000001</v>
      </c>
      <c r="G22" s="1">
        <f t="shared" si="7"/>
        <v>183.48000000000002</v>
      </c>
      <c r="H22" s="1">
        <f t="shared" si="7"/>
        <v>189.88200000000003</v>
      </c>
      <c r="I22" s="1">
        <f t="shared" si="7"/>
        <v>148.17000000000002</v>
      </c>
      <c r="J22" s="1">
        <f t="shared" si="7"/>
        <v>15</v>
      </c>
      <c r="K22" s="1">
        <f t="shared" si="7"/>
        <v>286</v>
      </c>
      <c r="L22" s="1">
        <f t="shared" si="7"/>
        <v>114.70000000000005</v>
      </c>
      <c r="M22" s="3" t="s">
        <v>24</v>
      </c>
      <c r="N22" s="18">
        <f>SUM(C22:L22)</f>
        <v>1159.3880000000001</v>
      </c>
    </row>
    <row r="23" spans="2:14" x14ac:dyDescent="0.3">
      <c r="B23" s="20" t="s">
        <v>6</v>
      </c>
      <c r="C23" s="1">
        <f>C18-C22</f>
        <v>0</v>
      </c>
      <c r="D23" s="1">
        <f t="shared" ref="D23:L23" si="8">D18-D22</f>
        <v>0</v>
      </c>
      <c r="E23" s="1">
        <f t="shared" si="8"/>
        <v>0</v>
      </c>
      <c r="F23" s="1">
        <f t="shared" si="8"/>
        <v>328.12899999999985</v>
      </c>
      <c r="G23" s="1">
        <f t="shared" si="8"/>
        <v>510.52</v>
      </c>
      <c r="H23" s="1">
        <f t="shared" si="8"/>
        <v>480.21799999999985</v>
      </c>
      <c r="I23" s="1">
        <f t="shared" si="8"/>
        <v>676.73</v>
      </c>
      <c r="J23" s="1">
        <f t="shared" si="8"/>
        <v>0</v>
      </c>
      <c r="K23" s="1">
        <f t="shared" si="8"/>
        <v>0</v>
      </c>
      <c r="L23" s="1">
        <f t="shared" si="8"/>
        <v>0</v>
      </c>
      <c r="M23" s="21" t="s">
        <v>23</v>
      </c>
      <c r="N23" s="22">
        <f>N18-N22</f>
        <v>13245.597000000002</v>
      </c>
    </row>
    <row r="24" spans="2:14" ht="3.6" customHeight="1" x14ac:dyDescent="0.3"/>
    <row r="25" spans="2:14" x14ac:dyDescent="0.3">
      <c r="B25" s="4" t="s">
        <v>26</v>
      </c>
    </row>
    <row r="26" spans="2:14" x14ac:dyDescent="0.3">
      <c r="B26" s="4" t="s">
        <v>29</v>
      </c>
    </row>
    <row r="27" spans="2:14" x14ac:dyDescent="0.3">
      <c r="B27" s="4" t="s">
        <v>28</v>
      </c>
    </row>
  </sheetData>
  <mergeCells count="1">
    <mergeCell ref="E2:I2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Payroll Subsidy by Employee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Tuitt</dc:creator>
  <cp:lastModifiedBy>Vishal Sharma</cp:lastModifiedBy>
  <dcterms:created xsi:type="dcterms:W3CDTF">2020-03-23T15:15:35Z</dcterms:created>
  <dcterms:modified xsi:type="dcterms:W3CDTF">2020-03-24T20:29:08Z</dcterms:modified>
</cp:coreProperties>
</file>